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rMartinzurNedden\Dropbox\Privat\datw\KKBS\HHA\Themenspeicher\Fonds\2026_Ueberarbeitung\"/>
    </mc:Choice>
  </mc:AlternateContent>
  <xr:revisionPtr revIDLastSave="0" documentId="13_ncr:1_{8694F144-617D-4DDA-9AE5-537807BD6AEE}" xr6:coauthVersionLast="47" xr6:coauthVersionMax="47" xr10:uidLastSave="{00000000-0000-0000-0000-000000000000}"/>
  <bookViews>
    <workbookView xWindow="0" yWindow="0" windowWidth="22695" windowHeight="12360" xr2:uid="{00000000-000D-0000-FFFF-FFFF00000000}"/>
  </bookViews>
  <sheets>
    <sheet name="Antragsformular" sheetId="1" r:id="rId1"/>
    <sheet name="Stammdat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D22" i="1"/>
  <c r="C19" i="1"/>
  <c r="C18" i="1"/>
  <c r="E41" i="1" s="1"/>
  <c r="D33" i="1"/>
  <c r="D41" i="1" s="1"/>
  <c r="D17" i="1"/>
  <c r="D37" i="1" s="1"/>
  <c r="D40" i="1" l="1"/>
  <c r="D20" i="1"/>
  <c r="D38" i="1" l="1"/>
  <c r="D39" i="1" s="1"/>
  <c r="E38" i="1"/>
  <c r="E40" i="1"/>
  <c r="D24" i="1"/>
  <c r="D25" i="1" l="1"/>
</calcChain>
</file>

<file path=xl/sharedStrings.xml><?xml version="1.0" encoding="utf-8"?>
<sst xmlns="http://schemas.openxmlformats.org/spreadsheetml/2006/main" count="116" uniqueCount="84">
  <si>
    <t>Position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</si>
  <si>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</si>
  <si>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</si>
  <si>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</si>
  <si>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</si>
  <si>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</si>
  <si>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</si>
  <si>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</si>
  <si>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</si>
  <si>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</si>
  <si>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</si>
  <si>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Bezeichnung</t>
  </si>
  <si>
    <t>Gesamtkosten:</t>
  </si>
  <si>
    <t>A. Gesamtkosten des Projekts</t>
  </si>
  <si>
    <t>B. Finanzierung des Eigenanteils</t>
  </si>
  <si>
    <t>Mindesthöhe des Eigenanteils:</t>
  </si>
  <si>
    <t>Höhe</t>
  </si>
  <si>
    <t>Beleg</t>
  </si>
  <si>
    <t>C. Zusammenfassung</t>
  </si>
  <si>
    <t>beantragte Fördersumme:</t>
  </si>
  <si>
    <t>Gesamtkosten des Projekts:</t>
  </si>
  <si>
    <t>Eigenanteil in €:</t>
  </si>
  <si>
    <t>Eigenanteil in %:</t>
  </si>
  <si>
    <t>Fonds</t>
  </si>
  <si>
    <t>Baumaßnahmen</t>
  </si>
  <si>
    <t>Klimaschutzfonds</t>
  </si>
  <si>
    <t>Umweltfonds</t>
  </si>
  <si>
    <t>Sonderzuschüsse</t>
  </si>
  <si>
    <t>Fonds für Notleidende Gemeinden</t>
  </si>
  <si>
    <t>Projektanteile</t>
  </si>
  <si>
    <t>Maximale Fördersumme</t>
  </si>
  <si>
    <t>Eigenanteil</t>
  </si>
  <si>
    <t>Verantwortlich</t>
  </si>
  <si>
    <t>bei Eigenanteil von mind.:</t>
  </si>
  <si>
    <t>&amp; max. förderfähige Summe:</t>
  </si>
  <si>
    <t>Nachzuweisender Eigenanteil:</t>
  </si>
  <si>
    <t>weitere Details</t>
  </si>
  <si>
    <t>Vorhandener Eigenanteil:</t>
  </si>
  <si>
    <t>vorhanden</t>
  </si>
  <si>
    <t>(15 % Sicherheitsmarge)</t>
  </si>
  <si>
    <t>Maximal mögliche Förderung:</t>
  </si>
  <si>
    <t>Gemeinsame Projekte KK/KG</t>
  </si>
  <si>
    <t>Arbeit des Kirchenkreises</t>
  </si>
  <si>
    <t>angefordert</t>
  </si>
  <si>
    <t>KKR</t>
  </si>
  <si>
    <t>Haushalststelle</t>
  </si>
  <si>
    <t>Gitarre "slow start"</t>
  </si>
  <si>
    <t>3 Exemplare</t>
  </si>
  <si>
    <t>1120.01</t>
  </si>
  <si>
    <t>Bass "slower start"</t>
  </si>
  <si>
    <t>Schlagzeug "Ratatatata"</t>
  </si>
  <si>
    <t>1 Exemplar</t>
  </si>
  <si>
    <t>Kleinmaterial Gitarren</t>
  </si>
  <si>
    <t>Ersatzsaiten, Plektra…</t>
  </si>
  <si>
    <t>Kleinmaterial Bass</t>
  </si>
  <si>
    <t>Verstärker</t>
  </si>
  <si>
    <t>Kabel</t>
  </si>
  <si>
    <t>Ohrenschützer</t>
  </si>
  <si>
    <t>Fachliteratur</t>
  </si>
  <si>
    <t>"kein Mord am Akkord"</t>
  </si>
  <si>
    <t>Zweckgebundene Spende</t>
  </si>
  <si>
    <t>"für Jugendarbeit 2021"</t>
  </si>
  <si>
    <t>1120.00.2911</t>
  </si>
  <si>
    <t>Bitte an diesen Zahlen nichts ändern!!!!!</t>
  </si>
  <si>
    <t>Reformfonds</t>
  </si>
  <si>
    <t>Projekte (neu)</t>
  </si>
  <si>
    <t>Projekte (wiederkehrend)</t>
  </si>
  <si>
    <t>Volumen p.a.</t>
  </si>
  <si>
    <t>KKR / Beratung HHA</t>
  </si>
  <si>
    <t>HHA</t>
  </si>
  <si>
    <t>KuZ</t>
  </si>
  <si>
    <t>BAUA</t>
  </si>
  <si>
    <t>Fehlbetrtag</t>
  </si>
  <si>
    <t>Rücklagenentnahme</t>
  </si>
  <si>
    <t>"für Dingens"</t>
  </si>
  <si>
    <t>PROJEKTNAME</t>
  </si>
  <si>
    <t>Gemeinde / RT</t>
  </si>
  <si>
    <t>NAME</t>
  </si>
  <si>
    <t>Kosten
 (inkl. MwSt.)</t>
  </si>
  <si>
    <t>Fonds (bitte wählen)</t>
  </si>
  <si>
    <t>Bitte nur die grauen Felder ausfüllen!!!</t>
  </si>
  <si>
    <t>Vorgaben</t>
  </si>
  <si>
    <t>(Fonds auswählen beim Dropdown in Zelle C2)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</si>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</sst>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48484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165" fontId="0" fillId="0" borderId="0" xfId="0" applyNumberFormat="1"/>
    <xf numFmtId="0" fontId="3" fillId="0" borderId="0" xfId="0" applyFont="1"/>
    <xf numFmtId="0" fontId="3" fillId="0" borderId="0" xfId="0" applyFont="1" applyAlignment="1">
      <alignment horizontal="left"/>
    </xf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/>
    <xf numFmtId="164" fontId="0" fillId="2" borderId="8" xfId="0" applyNumberFormat="1" applyFill="1" applyBorder="1" applyAlignment="1">
      <alignment horizontal="center"/>
    </xf>
    <xf numFmtId="0" fontId="0" fillId="2" borderId="9" xfId="0" applyFill="1" applyBorder="1"/>
    <xf numFmtId="164" fontId="0" fillId="2" borderId="10" xfId="0" applyNumberFormat="1" applyFill="1" applyBorder="1"/>
    <xf numFmtId="0" fontId="0" fillId="2" borderId="11" xfId="0" applyFill="1" applyBorder="1"/>
    <xf numFmtId="164" fontId="0" fillId="2" borderId="15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7" xfId="0" applyFill="1" applyBorder="1"/>
    <xf numFmtId="0" fontId="0" fillId="0" borderId="18" xfId="0" applyBorder="1"/>
    <xf numFmtId="0" fontId="0" fillId="2" borderId="19" xfId="0" applyFill="1" applyBorder="1"/>
    <xf numFmtId="164" fontId="3" fillId="3" borderId="6" xfId="0" applyNumberFormat="1" applyFont="1" applyFill="1" applyBorder="1" applyAlignment="1">
      <alignment horizontal="center"/>
    </xf>
    <xf numFmtId="0" fontId="0" fillId="2" borderId="20" xfId="0" applyFill="1" applyBorder="1"/>
    <xf numFmtId="0" fontId="1" fillId="5" borderId="0" xfId="0" applyFont="1" applyFill="1" applyAlignment="1">
      <alignment horizontal="center"/>
    </xf>
    <xf numFmtId="164" fontId="0" fillId="0" borderId="13" xfId="0" applyNumberFormat="1" applyBorder="1"/>
    <xf numFmtId="0" fontId="0" fillId="0" borderId="14" xfId="0" applyBorder="1"/>
    <xf numFmtId="0" fontId="0" fillId="0" borderId="16" xfId="0" applyBorder="1"/>
    <xf numFmtId="0" fontId="0" fillId="0" borderId="19" xfId="0" applyBorder="1"/>
    <xf numFmtId="0" fontId="1" fillId="6" borderId="0" xfId="0" applyFont="1" applyFill="1" applyAlignment="1">
      <alignment horizontal="center" vertical="top"/>
    </xf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164" fontId="0" fillId="3" borderId="12" xfId="0" applyNumberFormat="1" applyFill="1" applyBorder="1"/>
    <xf numFmtId="9" fontId="0" fillId="3" borderId="14" xfId="0" applyNumberFormat="1" applyFill="1" applyBorder="1"/>
    <xf numFmtId="164" fontId="0" fillId="3" borderId="15" xfId="0" applyNumberFormat="1" applyFill="1" applyBorder="1"/>
    <xf numFmtId="9" fontId="0" fillId="3" borderId="16" xfId="0" applyNumberFormat="1" applyFill="1" applyBorder="1"/>
    <xf numFmtId="0" fontId="0" fillId="3" borderId="17" xfId="0" applyFill="1" applyBorder="1"/>
    <xf numFmtId="0" fontId="0" fillId="3" borderId="19" xfId="0" applyFill="1" applyBorder="1"/>
    <xf numFmtId="0" fontId="0" fillId="0" borderId="21" xfId="0" applyBorder="1" applyAlignment="1">
      <alignment horizontal="left"/>
    </xf>
    <xf numFmtId="0" fontId="0" fillId="0" borderId="22" xfId="0" applyBorder="1"/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165" fontId="1" fillId="8" borderId="6" xfId="0" applyNumberFormat="1" applyFont="1" applyFill="1" applyBorder="1" applyAlignment="1">
      <alignment horizontal="left"/>
    </xf>
    <xf numFmtId="165" fontId="3" fillId="9" borderId="3" xfId="0" applyNumberFormat="1" applyFont="1" applyFill="1" applyBorder="1" applyAlignment="1">
      <alignment horizontal="center"/>
    </xf>
    <xf numFmtId="0" fontId="0" fillId="2" borderId="18" xfId="0" applyFill="1" applyBorder="1"/>
    <xf numFmtId="0" fontId="0" fillId="0" borderId="24" xfId="0" applyBorder="1"/>
    <xf numFmtId="0" fontId="0" fillId="0" borderId="8" xfId="0" applyBorder="1"/>
    <xf numFmtId="0" fontId="0" fillId="0" borderId="10" xfId="0" applyBorder="1"/>
    <xf numFmtId="0" fontId="0" fillId="2" borderId="25" xfId="0" applyFill="1" applyBorder="1"/>
    <xf numFmtId="0" fontId="0" fillId="2" borderId="26" xfId="0" applyFill="1" applyBorder="1"/>
    <xf numFmtId="16" fontId="0" fillId="0" borderId="15" xfId="0" applyNumberFormat="1" applyBorder="1"/>
    <xf numFmtId="0" fontId="0" fillId="2" borderId="0" xfId="0" applyFill="1"/>
    <xf numFmtId="16" fontId="0" fillId="0" borderId="17" xfId="0" applyNumberFormat="1" applyBorder="1"/>
    <xf numFmtId="164" fontId="0" fillId="2" borderId="24" xfId="0" applyNumberFormat="1" applyFill="1" applyBorder="1" applyAlignment="1">
      <alignment horizontal="center"/>
    </xf>
    <xf numFmtId="0" fontId="0" fillId="2" borderId="28" xfId="0" applyFill="1" applyBorder="1"/>
    <xf numFmtId="0" fontId="4" fillId="0" borderId="12" xfId="0" applyFont="1" applyBorder="1"/>
    <xf numFmtId="0" fontId="4" fillId="10" borderId="21" xfId="0" applyFont="1" applyFill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/>
    </xf>
    <xf numFmtId="0" fontId="4" fillId="10" borderId="27" xfId="0" applyFont="1" applyFill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 wrapText="1"/>
    </xf>
    <xf numFmtId="0" fontId="4" fillId="10" borderId="22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3" fillId="11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65" fontId="3" fillId="11" borderId="23" xfId="0" applyNumberFormat="1" applyFont="1" applyFill="1" applyBorder="1" applyAlignment="1">
      <alignment horizontal="center"/>
    </xf>
    <xf numFmtId="0" fontId="3" fillId="0" borderId="21" xfId="0" applyFont="1" applyBorder="1"/>
    <xf numFmtId="0" fontId="3" fillId="0" borderId="27" xfId="0" applyFont="1" applyBorder="1"/>
    <xf numFmtId="9" fontId="1" fillId="3" borderId="5" xfId="0" applyNumberFormat="1" applyFont="1" applyFill="1" applyBorder="1" applyAlignment="1">
      <alignment horizontal="left"/>
    </xf>
    <xf numFmtId="0" fontId="2" fillId="12" borderId="0" xfId="0" applyFont="1" applyFill="1" applyAlignment="1">
      <alignment vertical="center"/>
    </xf>
    <xf numFmtId="0" fontId="2" fillId="12" borderId="0" xfId="0" applyFont="1" applyFill="1"/>
    <xf numFmtId="0" fontId="2" fillId="12" borderId="3" xfId="0" applyFont="1" applyFill="1" applyBorder="1" applyAlignment="1">
      <alignment vertical="center"/>
    </xf>
    <xf numFmtId="164" fontId="3" fillId="3" borderId="3" xfId="0" applyNumberFormat="1" applyFont="1" applyFill="1" applyBorder="1" applyAlignment="1">
      <alignment horizontal="center"/>
    </xf>
    <xf numFmtId="0" fontId="3" fillId="9" borderId="0" xfId="0" applyFont="1" applyFill="1" applyAlignment="1">
      <alignment vertical="center"/>
    </xf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165" fontId="6" fillId="9" borderId="5" xfId="0" applyNumberFormat="1" applyFont="1" applyFill="1" applyBorder="1" applyAlignment="1">
      <alignment horizontal="center"/>
    </xf>
    <xf numFmtId="0" fontId="1" fillId="9" borderId="5" xfId="0" applyFont="1" applyFill="1" applyBorder="1"/>
    <xf numFmtId="0" fontId="1" fillId="13" borderId="3" xfId="0" applyFont="1" applyFill="1" applyBorder="1"/>
    <xf numFmtId="0" fontId="0" fillId="13" borderId="22" xfId="0" applyFill="1" applyBorder="1"/>
    <xf numFmtId="164" fontId="1" fillId="13" borderId="3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/>
    </xf>
    <xf numFmtId="164" fontId="0" fillId="14" borderId="4" xfId="0" applyNumberFormat="1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10" fontId="1" fillId="3" borderId="6" xfId="0" applyNumberFormat="1" applyFont="1" applyFill="1" applyBorder="1" applyAlignment="1">
      <alignment horizontal="center"/>
    </xf>
    <xf numFmtId="165" fontId="1" fillId="0" borderId="5" xfId="0" applyNumberFormat="1" applyFont="1" applyBorder="1"/>
    <xf numFmtId="9" fontId="1" fillId="0" borderId="6" xfId="0" applyNumberFormat="1" applyFont="1" applyBorder="1"/>
    <xf numFmtId="164" fontId="1" fillId="0" borderId="5" xfId="0" applyNumberFormat="1" applyFont="1" applyBorder="1"/>
    <xf numFmtId="0" fontId="1" fillId="2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wrapText="1"/>
    </xf>
    <xf numFmtId="0" fontId="1" fillId="7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484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topLeftCell="A15" workbookViewId="0">
      <selection activeCell="C2" sqref="C2"/>
    </sheetView>
  </sheetViews>
  <sheetFormatPr baseColWidth="10" defaultRowHeight="15" x14ac:dyDescent="0.25"/>
  <cols>
    <col min="1" max="1" width="3.7109375" customWidth="1"/>
    <col min="2" max="2" width="28.140625" customWidth="1"/>
    <col min="3" max="3" width="35.140625" customWidth="1"/>
    <col min="4" max="4" width="14.5703125" customWidth="1"/>
    <col min="5" max="5" width="15.7109375" customWidth="1"/>
    <col min="6" max="6" width="15.42578125" customWidth="1"/>
  </cols>
  <sheetData>
    <row r="1" spans="1:6" ht="15.75" thickBot="1" x14ac:dyDescent="0.3"/>
    <row r="2" spans="1:6" ht="31.5" customHeight="1" thickBot="1" x14ac:dyDescent="0.3">
      <c r="B2" s="67" t="s">
        <v>79</v>
      </c>
      <c r="C2" s="69" t="s">
        <v>65</v>
      </c>
      <c r="D2" s="91" t="s">
        <v>82</v>
      </c>
      <c r="E2" s="92"/>
      <c r="F2" s="88" t="s">
        <v>83</v>
      </c>
    </row>
    <row r="3" spans="1:6" ht="27" customHeight="1" x14ac:dyDescent="0.35">
      <c r="B3" s="68" t="s">
        <v>76</v>
      </c>
      <c r="C3" s="60" t="s">
        <v>77</v>
      </c>
      <c r="D3" s="90" t="s">
        <v>80</v>
      </c>
      <c r="E3" s="90"/>
      <c r="F3" s="90"/>
    </row>
    <row r="4" spans="1:6" ht="26.25" customHeight="1" thickBot="1" x14ac:dyDescent="0.3">
      <c r="A4" s="61"/>
      <c r="B4" s="61" t="s">
        <v>13</v>
      </c>
      <c r="C4" s="61"/>
      <c r="D4" s="95" t="s">
        <v>75</v>
      </c>
      <c r="E4" s="95"/>
      <c r="F4" s="95"/>
    </row>
    <row r="5" spans="1:6" ht="29.25" customHeight="1" thickBot="1" x14ac:dyDescent="0.3">
      <c r="A5" s="54"/>
      <c r="B5" s="55" t="s">
        <v>11</v>
      </c>
      <c r="C5" s="56" t="s">
        <v>36</v>
      </c>
      <c r="D5" s="58" t="s">
        <v>78</v>
      </c>
      <c r="E5" s="59" t="s">
        <v>45</v>
      </c>
      <c r="F5" s="57" t="s">
        <v>17</v>
      </c>
    </row>
    <row r="6" spans="1:6" ht="15.75" thickBot="1" x14ac:dyDescent="0.3">
      <c r="A6" s="44" t="s">
        <v>1</v>
      </c>
      <c r="B6" s="8" t="s">
        <v>46</v>
      </c>
      <c r="C6" s="8" t="s">
        <v>47</v>
      </c>
      <c r="D6" s="52">
        <v>2500</v>
      </c>
      <c r="E6" s="53" t="s">
        <v>48</v>
      </c>
      <c r="F6" s="12" t="s">
        <v>43</v>
      </c>
    </row>
    <row r="7" spans="1:6" x14ac:dyDescent="0.25">
      <c r="A7" s="45" t="s">
        <v>2</v>
      </c>
      <c r="B7" s="9" t="s">
        <v>49</v>
      </c>
      <c r="C7" s="9" t="s">
        <v>47</v>
      </c>
      <c r="D7" s="11">
        <v>2500</v>
      </c>
      <c r="E7" s="21" t="s">
        <v>48</v>
      </c>
      <c r="F7" s="10" t="s">
        <v>43</v>
      </c>
    </row>
    <row r="8" spans="1:6" x14ac:dyDescent="0.25">
      <c r="A8" s="45" t="s">
        <v>3</v>
      </c>
      <c r="B8" s="9" t="s">
        <v>50</v>
      </c>
      <c r="C8" s="9" t="s">
        <v>51</v>
      </c>
      <c r="D8" s="11">
        <v>1000</v>
      </c>
      <c r="E8" s="21" t="s">
        <v>48</v>
      </c>
      <c r="F8" s="12" t="s">
        <v>43</v>
      </c>
    </row>
    <row r="9" spans="1:6" x14ac:dyDescent="0.25">
      <c r="A9" s="45" t="s">
        <v>4</v>
      </c>
      <c r="B9" s="9" t="s">
        <v>52</v>
      </c>
      <c r="C9" s="9" t="s">
        <v>53</v>
      </c>
      <c r="D9" s="11">
        <v>500</v>
      </c>
      <c r="E9" s="21" t="s">
        <v>48</v>
      </c>
      <c r="F9" s="12" t="s">
        <v>43</v>
      </c>
    </row>
    <row r="10" spans="1:6" x14ac:dyDescent="0.25">
      <c r="A10" s="45" t="s">
        <v>5</v>
      </c>
      <c r="B10" s="9" t="s">
        <v>54</v>
      </c>
      <c r="C10" s="9" t="s">
        <v>53</v>
      </c>
      <c r="D10" s="11">
        <v>500</v>
      </c>
      <c r="E10" s="21" t="s">
        <v>48</v>
      </c>
      <c r="F10" s="12" t="s">
        <v>43</v>
      </c>
    </row>
    <row r="11" spans="1:6" x14ac:dyDescent="0.25">
      <c r="A11" s="45" t="s">
        <v>6</v>
      </c>
      <c r="B11" s="9" t="s">
        <v>55</v>
      </c>
      <c r="C11" s="9"/>
      <c r="D11" s="11">
        <v>1500</v>
      </c>
      <c r="E11" s="21" t="s">
        <v>48</v>
      </c>
      <c r="F11" s="12" t="s">
        <v>43</v>
      </c>
    </row>
    <row r="12" spans="1:6" x14ac:dyDescent="0.25">
      <c r="A12" s="45" t="s">
        <v>7</v>
      </c>
      <c r="B12" s="9" t="s">
        <v>56</v>
      </c>
      <c r="C12" s="9"/>
      <c r="D12" s="11">
        <v>500</v>
      </c>
      <c r="E12" s="21" t="s">
        <v>48</v>
      </c>
      <c r="F12" s="12" t="s">
        <v>43</v>
      </c>
    </row>
    <row r="13" spans="1:6" x14ac:dyDescent="0.25">
      <c r="A13" s="45" t="s">
        <v>8</v>
      </c>
      <c r="B13" s="9" t="s">
        <v>57</v>
      </c>
      <c r="C13" s="9"/>
      <c r="D13" s="11">
        <v>500</v>
      </c>
      <c r="E13" s="21" t="s">
        <v>48</v>
      </c>
      <c r="F13" s="12" t="s">
        <v>43</v>
      </c>
    </row>
    <row r="14" spans="1:6" x14ac:dyDescent="0.25">
      <c r="A14" s="45" t="s">
        <v>9</v>
      </c>
      <c r="B14" s="9" t="s">
        <v>58</v>
      </c>
      <c r="C14" s="9" t="s">
        <v>59</v>
      </c>
      <c r="D14" s="11">
        <v>500</v>
      </c>
      <c r="E14" s="21" t="s">
        <v>48</v>
      </c>
      <c r="F14" s="12" t="s">
        <v>43</v>
      </c>
    </row>
    <row r="15" spans="1:6" ht="15.75" thickBot="1" x14ac:dyDescent="0.3">
      <c r="A15" s="46" t="s">
        <v>10</v>
      </c>
      <c r="B15" s="47"/>
      <c r="C15" s="47"/>
      <c r="D15" s="13">
        <v>0</v>
      </c>
      <c r="E15" s="48"/>
      <c r="F15" s="14"/>
    </row>
    <row r="16" spans="1:6" ht="15.75" thickBot="1" x14ac:dyDescent="0.3"/>
    <row r="17" spans="1:9" ht="19.5" thickBot="1" x14ac:dyDescent="0.35">
      <c r="B17" s="37" t="s">
        <v>12</v>
      </c>
      <c r="C17" s="38"/>
      <c r="D17" s="63">
        <f>SUM(D6:D15)</f>
        <v>10000</v>
      </c>
    </row>
    <row r="18" spans="1:9" x14ac:dyDescent="0.25">
      <c r="B18" s="39" t="s">
        <v>33</v>
      </c>
      <c r="C18" s="66">
        <f>VLOOKUP($C$2,Stammdaten!$A$4:$E$20,3,FALSE)</f>
        <v>0.1</v>
      </c>
      <c r="D18" s="3"/>
    </row>
    <row r="19" spans="1:9" ht="15.75" thickBot="1" x14ac:dyDescent="0.3">
      <c r="B19" s="40" t="s">
        <v>34</v>
      </c>
      <c r="C19" s="41">
        <f>VLOOKUP($C$2,Stammdaten!$A$4:$E$20,2,FALSE)</f>
        <v>7500</v>
      </c>
      <c r="D19" s="3"/>
      <c r="F19" s="5"/>
      <c r="G19" s="5"/>
      <c r="I19" s="2"/>
    </row>
    <row r="20" spans="1:9" ht="19.5" thickBot="1" x14ac:dyDescent="0.35">
      <c r="A20" s="6"/>
      <c r="B20" s="64" t="s">
        <v>40</v>
      </c>
      <c r="C20" s="65"/>
      <c r="D20" s="42">
        <f>IF(D17&gt;C19/(1-C18),C19,D17*(1-C18))</f>
        <v>7500</v>
      </c>
      <c r="E20" s="6"/>
      <c r="F20" s="6"/>
    </row>
    <row r="22" spans="1:9" ht="26.25" customHeight="1" x14ac:dyDescent="0.25">
      <c r="A22" s="62"/>
      <c r="B22" s="62" t="s">
        <v>14</v>
      </c>
      <c r="C22" s="62"/>
      <c r="D22" s="96" t="str">
        <f>D4</f>
        <v>PROJEKTNAME</v>
      </c>
      <c r="E22" s="96"/>
      <c r="F22" s="96"/>
    </row>
    <row r="23" spans="1:9" ht="15.75" thickBot="1" x14ac:dyDescent="0.3"/>
    <row r="24" spans="1:9" x14ac:dyDescent="0.25">
      <c r="B24" t="s">
        <v>15</v>
      </c>
      <c r="D24" s="81">
        <f>D17-D20</f>
        <v>2500</v>
      </c>
    </row>
    <row r="25" spans="1:9" ht="19.5" thickBot="1" x14ac:dyDescent="0.35">
      <c r="A25" s="6"/>
      <c r="B25" s="6" t="s">
        <v>35</v>
      </c>
      <c r="C25" s="6"/>
      <c r="D25" s="20">
        <f>D24*1.15</f>
        <v>2875</v>
      </c>
      <c r="E25" s="6"/>
      <c r="F25" s="93" t="s">
        <v>39</v>
      </c>
      <c r="G25" s="94"/>
    </row>
    <row r="26" spans="1:9" ht="15.75" thickBot="1" x14ac:dyDescent="0.3">
      <c r="D26" s="3"/>
    </row>
    <row r="27" spans="1:9" s="1" customFormat="1" ht="30" customHeight="1" thickBot="1" x14ac:dyDescent="0.3">
      <c r="A27" s="55"/>
      <c r="B27" s="55" t="s">
        <v>0</v>
      </c>
      <c r="C27" s="56" t="s">
        <v>11</v>
      </c>
      <c r="D27" s="56" t="s">
        <v>16</v>
      </c>
      <c r="E27" s="56" t="s">
        <v>45</v>
      </c>
      <c r="F27" s="57" t="s">
        <v>17</v>
      </c>
    </row>
    <row r="28" spans="1:9" x14ac:dyDescent="0.25">
      <c r="A28" s="49" t="s">
        <v>1</v>
      </c>
      <c r="B28" s="50" t="s">
        <v>60</v>
      </c>
      <c r="C28" s="50" t="s">
        <v>61</v>
      </c>
      <c r="D28" s="15">
        <v>2000</v>
      </c>
      <c r="E28" s="50" t="s">
        <v>62</v>
      </c>
      <c r="F28" s="16" t="s">
        <v>38</v>
      </c>
    </row>
    <row r="29" spans="1:9" x14ac:dyDescent="0.25">
      <c r="A29" s="49" t="s">
        <v>2</v>
      </c>
      <c r="B29" s="50" t="s">
        <v>73</v>
      </c>
      <c r="C29" s="50" t="s">
        <v>74</v>
      </c>
      <c r="D29" s="15">
        <v>600</v>
      </c>
      <c r="E29" s="50"/>
      <c r="F29" s="16"/>
    </row>
    <row r="30" spans="1:9" x14ac:dyDescent="0.25">
      <c r="A30" s="49" t="s">
        <v>3</v>
      </c>
      <c r="B30" s="50"/>
      <c r="C30" s="50"/>
      <c r="D30" s="15"/>
      <c r="E30" s="50"/>
      <c r="F30" s="16"/>
    </row>
    <row r="31" spans="1:9" ht="15.75" thickBot="1" x14ac:dyDescent="0.3">
      <c r="A31" s="51" t="s">
        <v>4</v>
      </c>
      <c r="B31" s="43"/>
      <c r="C31" s="43"/>
      <c r="D31" s="17"/>
      <c r="E31" s="43"/>
      <c r="F31" s="19"/>
    </row>
    <row r="32" spans="1:9" ht="15.75" thickBot="1" x14ac:dyDescent="0.3">
      <c r="D32" s="3"/>
    </row>
    <row r="33" spans="1:6" ht="19.5" thickBot="1" x14ac:dyDescent="0.35">
      <c r="A33" s="6"/>
      <c r="B33" s="7" t="s">
        <v>37</v>
      </c>
      <c r="C33" s="6"/>
      <c r="D33" s="70">
        <f>SUM(D28:D31)</f>
        <v>2600</v>
      </c>
      <c r="E33" s="6"/>
      <c r="F33" s="6"/>
    </row>
    <row r="35" spans="1:6" ht="26.25" customHeight="1" thickBot="1" x14ac:dyDescent="0.3">
      <c r="A35" s="71"/>
      <c r="B35" s="71" t="s">
        <v>18</v>
      </c>
      <c r="C35" s="71"/>
      <c r="D35" s="89" t="str">
        <f>D4</f>
        <v>PROJEKTNAME</v>
      </c>
      <c r="E35" s="89"/>
      <c r="F35" s="89"/>
    </row>
    <row r="36" spans="1:6" ht="15.75" thickBot="1" x14ac:dyDescent="0.3">
      <c r="E36" s="80" t="s">
        <v>81</v>
      </c>
    </row>
    <row r="37" spans="1:6" x14ac:dyDescent="0.25">
      <c r="B37" s="72" t="s">
        <v>20</v>
      </c>
      <c r="D37" s="82">
        <f>D17</f>
        <v>10000</v>
      </c>
      <c r="E37" s="73"/>
    </row>
    <row r="38" spans="1:6" ht="16.5" thickBot="1" x14ac:dyDescent="0.3">
      <c r="B38" s="76" t="s">
        <v>19</v>
      </c>
      <c r="C38" s="4"/>
      <c r="D38" s="75">
        <f>IF(D17-D33&lt;D20,D17-D33,D20)</f>
        <v>7400</v>
      </c>
      <c r="E38" s="85">
        <f>D20</f>
        <v>7500</v>
      </c>
    </row>
    <row r="39" spans="1:6" ht="15.75" thickBot="1" x14ac:dyDescent="0.3">
      <c r="B39" s="77" t="s">
        <v>72</v>
      </c>
      <c r="C39" s="78"/>
      <c r="D39" s="79">
        <f>IF(D33+D38&lt;D17,D17-D33-D38,0)</f>
        <v>0</v>
      </c>
      <c r="E39" s="85">
        <v>0</v>
      </c>
    </row>
    <row r="40" spans="1:6" x14ac:dyDescent="0.25">
      <c r="B40" s="73" t="s">
        <v>21</v>
      </c>
      <c r="D40" s="83">
        <f>D33</f>
        <v>2600</v>
      </c>
      <c r="E40" s="87">
        <f>D37-D38</f>
        <v>2600</v>
      </c>
    </row>
    <row r="41" spans="1:6" ht="15.75" thickBot="1" x14ac:dyDescent="0.3">
      <c r="B41" s="74" t="s">
        <v>22</v>
      </c>
      <c r="C41" s="4"/>
      <c r="D41" s="84">
        <f>IF(D17=0,"",D33/D17)</f>
        <v>0.26</v>
      </c>
      <c r="E41" s="86">
        <f>C18</f>
        <v>0.1</v>
      </c>
    </row>
  </sheetData>
  <mergeCells count="6">
    <mergeCell ref="D35:F35"/>
    <mergeCell ref="D3:F3"/>
    <mergeCell ref="D2:E2"/>
    <mergeCell ref="F25:G25"/>
    <mergeCell ref="D4:F4"/>
    <mergeCell ref="D22:F22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Stammdaten!$A$4:$A$20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workbookViewId="0">
      <selection activeCell="B11" sqref="B11"/>
    </sheetView>
  </sheetViews>
  <sheetFormatPr baseColWidth="10" defaultRowHeight="15" x14ac:dyDescent="0.25"/>
  <cols>
    <col min="1" max="1" width="32.7109375" customWidth="1"/>
    <col min="2" max="2" width="22.85546875" bestFit="1" customWidth="1"/>
    <col min="4" max="4" width="17.28515625" customWidth="1"/>
    <col min="5" max="5" width="18.140625" customWidth="1"/>
  </cols>
  <sheetData>
    <row r="1" spans="1:5" x14ac:dyDescent="0.25">
      <c r="A1" s="97" t="s">
        <v>63</v>
      </c>
      <c r="B1" s="97"/>
      <c r="C1" s="97"/>
      <c r="D1" s="97"/>
      <c r="E1" s="97"/>
    </row>
    <row r="2" spans="1:5" x14ac:dyDescent="0.25">
      <c r="A2" s="22"/>
      <c r="B2" s="22"/>
      <c r="C2" s="22"/>
      <c r="D2" s="22"/>
      <c r="E2" s="22"/>
    </row>
    <row r="3" spans="1:5" ht="15.75" thickBot="1" x14ac:dyDescent="0.3">
      <c r="A3" s="27" t="s">
        <v>23</v>
      </c>
      <c r="B3" s="27" t="s">
        <v>30</v>
      </c>
      <c r="C3" s="27" t="s">
        <v>31</v>
      </c>
      <c r="D3" s="27" t="s">
        <v>67</v>
      </c>
      <c r="E3" s="27" t="s">
        <v>32</v>
      </c>
    </row>
    <row r="4" spans="1:5" x14ac:dyDescent="0.25">
      <c r="A4" s="28" t="s">
        <v>24</v>
      </c>
      <c r="B4" s="31"/>
      <c r="C4" s="32"/>
      <c r="D4" s="23"/>
      <c r="E4" s="24" t="s">
        <v>71</v>
      </c>
    </row>
    <row r="5" spans="1:5" x14ac:dyDescent="0.25">
      <c r="A5" s="29" t="s">
        <v>28</v>
      </c>
      <c r="B5" s="33"/>
      <c r="C5" s="34"/>
      <c r="D5" s="5"/>
      <c r="E5" s="25" t="s">
        <v>44</v>
      </c>
    </row>
    <row r="6" spans="1:5" x14ac:dyDescent="0.25">
      <c r="A6" s="29" t="s">
        <v>25</v>
      </c>
      <c r="B6" s="33"/>
      <c r="C6" s="34"/>
      <c r="D6" s="5"/>
      <c r="E6" s="25" t="s">
        <v>71</v>
      </c>
    </row>
    <row r="7" spans="1:5" x14ac:dyDescent="0.25">
      <c r="A7" s="29" t="s">
        <v>66</v>
      </c>
      <c r="B7" s="33">
        <v>7500</v>
      </c>
      <c r="C7" s="34">
        <v>0.25</v>
      </c>
      <c r="D7" s="5">
        <v>70000</v>
      </c>
      <c r="E7" s="25" t="s">
        <v>69</v>
      </c>
    </row>
    <row r="8" spans="1:5" x14ac:dyDescent="0.25">
      <c r="A8" s="29" t="s">
        <v>29</v>
      </c>
      <c r="B8" s="33">
        <v>30000</v>
      </c>
      <c r="C8" s="34">
        <v>0.25</v>
      </c>
      <c r="D8" s="5">
        <v>50000</v>
      </c>
      <c r="E8" s="25" t="s">
        <v>68</v>
      </c>
    </row>
    <row r="9" spans="1:5" x14ac:dyDescent="0.25">
      <c r="A9" s="29" t="s">
        <v>65</v>
      </c>
      <c r="B9" s="33">
        <v>7500</v>
      </c>
      <c r="C9" s="34">
        <v>0.1</v>
      </c>
      <c r="D9" s="5">
        <v>70000</v>
      </c>
      <c r="E9" s="25" t="s">
        <v>69</v>
      </c>
    </row>
    <row r="10" spans="1:5" x14ac:dyDescent="0.25">
      <c r="A10" s="29" t="s">
        <v>64</v>
      </c>
      <c r="B10" s="33">
        <v>0</v>
      </c>
      <c r="C10" s="34">
        <v>0.5</v>
      </c>
      <c r="D10" s="5">
        <v>30000</v>
      </c>
      <c r="E10" s="25" t="s">
        <v>70</v>
      </c>
    </row>
    <row r="11" spans="1:5" x14ac:dyDescent="0.25">
      <c r="A11" s="29" t="s">
        <v>27</v>
      </c>
      <c r="B11" s="33">
        <v>15000</v>
      </c>
      <c r="C11" s="34">
        <v>0.1</v>
      </c>
      <c r="D11" s="5">
        <v>50000</v>
      </c>
      <c r="E11" s="25" t="s">
        <v>69</v>
      </c>
    </row>
    <row r="12" spans="1:5" x14ac:dyDescent="0.25">
      <c r="A12" s="29" t="s">
        <v>41</v>
      </c>
      <c r="B12" s="33">
        <v>10000</v>
      </c>
      <c r="C12" s="34">
        <v>0.25</v>
      </c>
      <c r="D12" s="5"/>
      <c r="E12" s="25" t="s">
        <v>68</v>
      </c>
    </row>
    <row r="13" spans="1:5" x14ac:dyDescent="0.25">
      <c r="A13" s="29" t="s">
        <v>26</v>
      </c>
      <c r="B13" s="33">
        <v>20000</v>
      </c>
      <c r="C13" s="34">
        <v>0.7</v>
      </c>
      <c r="D13" s="5"/>
      <c r="E13" s="25" t="s">
        <v>71</v>
      </c>
    </row>
    <row r="14" spans="1:5" x14ac:dyDescent="0.25">
      <c r="A14" s="29" t="s">
        <v>42</v>
      </c>
      <c r="B14" s="33">
        <v>30000</v>
      </c>
      <c r="C14" s="34">
        <v>0.1</v>
      </c>
      <c r="D14" s="5"/>
      <c r="E14" s="25" t="s">
        <v>44</v>
      </c>
    </row>
    <row r="15" spans="1:5" ht="15.75" thickBot="1" x14ac:dyDescent="0.3">
      <c r="A15" s="30"/>
      <c r="B15" s="35"/>
      <c r="C15" s="36"/>
      <c r="D15" s="18"/>
      <c r="E15" s="26"/>
    </row>
  </sheetData>
  <sortState xmlns:xlrd2="http://schemas.microsoft.com/office/spreadsheetml/2017/richdata2" ref="A4:E13">
    <sortCondition ref="A4"/>
  </sortState>
  <mergeCells count="1">
    <mergeCell ref="A1:E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Antragsformular</vt:lpstr>
      <vt:lpstr>Stammdaten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Gramß</dc:creator>
  <cp:lastModifiedBy>Dr. Martin zur Nedden</cp:lastModifiedBy>
  <cp:lastPrinted>2022-06-03T13:39:57Z</cp:lastPrinted>
  <dcterms:created xsi:type="dcterms:W3CDTF">2022-06-03T12:36:54Z</dcterms:created>
  <dcterms:modified xsi:type="dcterms:W3CDTF">2026-05-03T19:47:01Z</dcterms:modified>
</cp:coreProperties>
</file>